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than\Desktop\"/>
    </mc:Choice>
  </mc:AlternateContent>
  <xr:revisionPtr revIDLastSave="0" documentId="13_ncr:1_{1BD9EBE6-787A-455D-9771-99A47167C95E}" xr6:coauthVersionLast="47" xr6:coauthVersionMax="47" xr10:uidLastSave="{00000000-0000-0000-0000-000000000000}"/>
  <bookViews>
    <workbookView xWindow="-108" yWindow="-108" windowWidth="23256" windowHeight="12576" xr2:uid="{9797D18A-5C5C-4EFD-836D-C708A4A9CCD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1" l="1"/>
  <c r="H6" i="1"/>
  <c r="H7" i="1"/>
  <c r="H9" i="1"/>
  <c r="H10" i="1"/>
  <c r="H12" i="1"/>
  <c r="H13" i="1"/>
  <c r="H14" i="1"/>
  <c r="H4" i="1"/>
  <c r="H72" i="1"/>
  <c r="E70" i="1"/>
  <c r="H70" i="1" s="1"/>
  <c r="E69" i="1"/>
  <c r="H69" i="1" s="1"/>
  <c r="H68" i="1"/>
  <c r="F68" i="1"/>
  <c r="E68" i="1"/>
  <c r="F67" i="1"/>
  <c r="E67" i="1"/>
  <c r="H67" i="1" s="1"/>
  <c r="E63" i="1"/>
  <c r="H63" i="1" s="1"/>
  <c r="F61" i="1"/>
  <c r="E61" i="1"/>
  <c r="H61" i="1" s="1"/>
  <c r="H60" i="1"/>
  <c r="F60" i="1"/>
  <c r="E60" i="1"/>
  <c r="H51" i="1"/>
  <c r="H52" i="1"/>
  <c r="H53" i="1"/>
  <c r="H54" i="1"/>
  <c r="H55" i="1"/>
  <c r="H56" i="1"/>
  <c r="H50" i="1"/>
  <c r="H41" i="1"/>
  <c r="H43" i="1"/>
  <c r="H44" i="1"/>
  <c r="H45" i="1"/>
  <c r="H40" i="1"/>
  <c r="F51" i="1"/>
  <c r="F52" i="1"/>
  <c r="F53" i="1"/>
  <c r="F54" i="1"/>
  <c r="F55" i="1"/>
  <c r="F56" i="1"/>
  <c r="F50" i="1"/>
  <c r="F41" i="1"/>
  <c r="F43" i="1"/>
  <c r="F44" i="1"/>
  <c r="F45" i="1"/>
  <c r="F40" i="1"/>
  <c r="E53" i="1"/>
  <c r="E52" i="1"/>
  <c r="E54" i="1"/>
  <c r="E55" i="1"/>
  <c r="E56" i="1"/>
  <c r="E51" i="1"/>
  <c r="E50" i="1"/>
  <c r="E40" i="1"/>
  <c r="E41" i="1"/>
  <c r="E43" i="1"/>
  <c r="E44" i="1"/>
  <c r="E45" i="1"/>
  <c r="F69" i="1" l="1"/>
  <c r="F70" i="1"/>
  <c r="F63" i="1"/>
  <c r="H22" i="1"/>
  <c r="H25" i="1"/>
  <c r="F23" i="1"/>
  <c r="E28" i="1"/>
  <c r="H28" i="1" s="1"/>
  <c r="E29" i="1"/>
  <c r="H29" i="1" s="1"/>
  <c r="E27" i="1"/>
  <c r="F27" i="1" s="1"/>
  <c r="E23" i="1"/>
  <c r="H23" i="1" s="1"/>
  <c r="E24" i="1"/>
  <c r="F24" i="1" s="1"/>
  <c r="E22" i="1"/>
  <c r="F22" i="1" s="1"/>
  <c r="E21" i="1"/>
  <c r="H21" i="1" s="1"/>
  <c r="E15" i="1"/>
  <c r="F15" i="1" s="1"/>
  <c r="E19" i="1"/>
  <c r="H19" i="1" s="1"/>
  <c r="E20" i="1"/>
  <c r="H20" i="1" s="1"/>
  <c r="E25" i="1"/>
  <c r="F25" i="1" s="1"/>
  <c r="E26" i="1"/>
  <c r="H26" i="1" s="1"/>
  <c r="F7" i="1"/>
  <c r="F4" i="1"/>
  <c r="E13" i="1"/>
  <c r="E6" i="1"/>
  <c r="E7" i="1"/>
  <c r="E8" i="1"/>
  <c r="F8" i="1" s="1"/>
  <c r="E9" i="1"/>
  <c r="E5" i="1"/>
  <c r="E10" i="1"/>
  <c r="F10" i="1" s="1"/>
  <c r="E11" i="1"/>
  <c r="F11" i="1" s="1"/>
  <c r="E12" i="1"/>
  <c r="F12" i="1" s="1"/>
  <c r="E14" i="1"/>
  <c r="F14" i="1" s="1"/>
  <c r="E4" i="1"/>
  <c r="F21" i="1" l="1"/>
  <c r="F20" i="1"/>
  <c r="H27" i="1"/>
  <c r="F29" i="1"/>
  <c r="F6" i="1"/>
  <c r="F28" i="1"/>
  <c r="H24" i="1"/>
  <c r="F13" i="1"/>
  <c r="F5" i="1"/>
  <c r="F19" i="1"/>
  <c r="F26" i="1"/>
  <c r="H31" i="1"/>
  <c r="F9" i="1"/>
</calcChain>
</file>

<file path=xl/sharedStrings.xml><?xml version="1.0" encoding="utf-8"?>
<sst xmlns="http://schemas.openxmlformats.org/spreadsheetml/2006/main" count="109" uniqueCount="28">
  <si>
    <t>¹⁰Be:</t>
  </si>
  <si>
    <t>Simulated value</t>
  </si>
  <si>
    <t>measured value</t>
  </si>
  <si>
    <t>Residual</t>
  </si>
  <si>
    <t>Residual % of measured value</t>
  </si>
  <si>
    <t>n/a</t>
  </si>
  <si>
    <t>1-sig</t>
  </si>
  <si>
    <t>(residual.m)^2/(1-sig.m)^2)</t>
  </si>
  <si>
    <t>Chi-sq</t>
  </si>
  <si>
    <t>²⁶Al</t>
  </si>
  <si>
    <t>error-weighted residuals</t>
  </si>
  <si>
    <t>Free parameters in the model: age, erosion rate, inheritance Be, inheritance Al.</t>
  </si>
  <si>
    <t>Entire profile</t>
  </si>
  <si>
    <t>Upper mixed (average conc.) and intermediate section of profile</t>
  </si>
  <si>
    <t>Depth</t>
  </si>
  <si>
    <t>0.02 - 0.07</t>
  </si>
  <si>
    <t>0.07 - 0.27</t>
  </si>
  <si>
    <t>0.27 - 0.37</t>
  </si>
  <si>
    <t>0.37 - 0.47</t>
  </si>
  <si>
    <t>0.47 - 0.56</t>
  </si>
  <si>
    <t>0.56 - 0.65</t>
  </si>
  <si>
    <t>0.73 - 0.86</t>
  </si>
  <si>
    <t>1.09 - 1.21</t>
  </si>
  <si>
    <t>1.56 - 1.65</t>
  </si>
  <si>
    <t>2.09 - 2.18</t>
  </si>
  <si>
    <t>2.55 - 2.64</t>
  </si>
  <si>
    <t>3.06 - 3.16</t>
  </si>
  <si>
    <t>0.02 - 0.65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</si>
</sst>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Arial"/>
      <family val="2"/>
    </font>
    <font>
      <b/>
      <sz val="9"/>
      <color rgb="FF242424"/>
      <name val="Calibri"/>
      <family val="2"/>
      <scheme val="minor"/>
    </font>
    <font>
      <sz val="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0" fontId="0" fillId="0" borderId="0" xfId="0" applyNumberFormat="1"/>
    <xf numFmtId="0" fontId="0" fillId="2" borderId="0" xfId="0" applyFill="1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1" xfId="0" applyBorder="1"/>
    <xf numFmtId="10" fontId="0" fillId="0" borderId="1" xfId="0" applyNumberFormat="1" applyBorder="1"/>
    <xf numFmtId="0" fontId="4" fillId="0" borderId="0" xfId="0" applyFont="1" applyAlignment="1">
      <alignment vertical="center"/>
    </xf>
    <xf numFmtId="0" fontId="0" fillId="3" borderId="0" xfId="0" applyFill="1"/>
    <xf numFmtId="10" fontId="0" fillId="3" borderId="0" xfId="0" applyNumberFormat="1" applyFill="1"/>
    <xf numFmtId="0" fontId="0" fillId="3" borderId="1" xfId="0" applyFill="1" applyBorder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10" fontId="0" fillId="3" borderId="1" xfId="0" applyNumberFormat="1" applyFill="1" applyBorder="1"/>
    <xf numFmtId="0" fontId="0" fillId="4" borderId="0" xfId="0" applyFill="1"/>
    <xf numFmtId="0" fontId="1" fillId="4" borderId="0" xfId="0" applyFont="1" applyFill="1"/>
    <xf numFmtId="0" fontId="0" fillId="5" borderId="0" xfId="0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F1C42-0DA8-4DF8-AB01-40116623655D}">
  <dimension ref="A1:L72"/>
  <sheetViews>
    <sheetView tabSelected="1" workbookViewId="0">
      <selection activeCell="K10" sqref="K10"/>
    </sheetView>
  </sheetViews>
  <sheetFormatPr defaultRowHeight="14.4" x14ac:dyDescent="0.3"/>
  <cols>
    <col min="1" max="1" width="9.6640625" bestFit="1" customWidth="1"/>
    <col min="2" max="2" width="15.109375" customWidth="1"/>
  </cols>
  <sheetData>
    <row r="1" spans="1:12" x14ac:dyDescent="0.3">
      <c r="A1" s="17"/>
      <c r="B1" s="18" t="s">
        <v>12</v>
      </c>
      <c r="C1" s="18"/>
      <c r="D1" s="18"/>
      <c r="E1" s="18"/>
      <c r="F1" s="18"/>
      <c r="G1" s="18"/>
      <c r="H1" s="18"/>
    </row>
    <row r="2" spans="1:12" x14ac:dyDescent="0.3">
      <c r="B2" s="4" t="s">
        <v>0</v>
      </c>
      <c r="C2" s="4"/>
      <c r="D2" s="4"/>
      <c r="E2" s="4"/>
      <c r="F2" s="4"/>
      <c r="G2" s="4"/>
      <c r="H2" s="5" t="s">
        <v>7</v>
      </c>
    </row>
    <row r="3" spans="1:12" x14ac:dyDescent="0.3">
      <c r="A3" s="4" t="s">
        <v>14</v>
      </c>
      <c r="B3" s="4" t="s">
        <v>1</v>
      </c>
      <c r="C3" s="4" t="s">
        <v>2</v>
      </c>
      <c r="D3" s="4" t="s">
        <v>6</v>
      </c>
      <c r="E3" s="4" t="s">
        <v>3</v>
      </c>
      <c r="F3" s="4" t="s">
        <v>4</v>
      </c>
      <c r="G3" s="4"/>
      <c r="H3" s="4" t="s">
        <v>10</v>
      </c>
    </row>
    <row r="4" spans="1:12" x14ac:dyDescent="0.3">
      <c r="A4" s="12" t="s">
        <v>15</v>
      </c>
      <c r="B4">
        <v>4424779</v>
      </c>
      <c r="C4">
        <v>4240626.2472555479</v>
      </c>
      <c r="D4">
        <v>94529.368204715211</v>
      </c>
      <c r="E4">
        <f>B4-C4</f>
        <v>184152.7527444521</v>
      </c>
      <c r="F4" s="1">
        <f>E4/C4</f>
        <v>4.3425839016968837E-2</v>
      </c>
      <c r="H4">
        <f>(E4)^2/(D4)^2</f>
        <v>3.7950973419715974</v>
      </c>
    </row>
    <row r="5" spans="1:12" x14ac:dyDescent="0.3">
      <c r="A5" s="12" t="s">
        <v>16</v>
      </c>
      <c r="B5">
        <v>4349094</v>
      </c>
      <c r="C5">
        <v>4371084.1437438279</v>
      </c>
      <c r="D5">
        <v>97185.199278663233</v>
      </c>
      <c r="E5">
        <f>C5-B5</f>
        <v>21990.143743827939</v>
      </c>
      <c r="F5" s="1">
        <f t="shared" ref="F5:F15" si="0">E5/C5</f>
        <v>5.0308214211116538E-3</v>
      </c>
      <c r="H5">
        <f t="shared" ref="H5:H14" si="1">(E5)^2/(D5)^2</f>
        <v>5.1198339684535799E-2</v>
      </c>
    </row>
    <row r="6" spans="1:12" x14ac:dyDescent="0.3">
      <c r="A6" s="12" t="s">
        <v>17</v>
      </c>
      <c r="B6">
        <v>4270138</v>
      </c>
      <c r="C6">
        <v>4348713.4357645232</v>
      </c>
      <c r="D6">
        <v>96512.493566239209</v>
      </c>
      <c r="E6">
        <f t="shared" ref="E6:E9" si="2">C6-B6</f>
        <v>78575.435764523223</v>
      </c>
      <c r="F6" s="1">
        <f t="shared" si="0"/>
        <v>1.8068662588412041E-2</v>
      </c>
      <c r="H6">
        <f t="shared" si="1"/>
        <v>0.66283666479358239</v>
      </c>
      <c r="L6" s="8"/>
    </row>
    <row r="7" spans="1:12" x14ac:dyDescent="0.3">
      <c r="A7" s="12" t="s">
        <v>18</v>
      </c>
      <c r="B7">
        <v>4225389</v>
      </c>
      <c r="C7">
        <v>4421878.9344029538</v>
      </c>
      <c r="D7">
        <v>98396.426083423401</v>
      </c>
      <c r="E7">
        <f t="shared" si="2"/>
        <v>196489.93440295383</v>
      </c>
      <c r="F7" s="1">
        <f t="shared" si="0"/>
        <v>4.4435846688209719E-2</v>
      </c>
      <c r="H7">
        <f t="shared" si="1"/>
        <v>3.9876952999414055</v>
      </c>
      <c r="L7" s="8"/>
    </row>
    <row r="8" spans="1:12" x14ac:dyDescent="0.3">
      <c r="A8" s="12" t="s">
        <v>19</v>
      </c>
      <c r="B8">
        <v>4187554</v>
      </c>
      <c r="C8" t="s">
        <v>5</v>
      </c>
      <c r="E8" t="e">
        <f t="shared" si="2"/>
        <v>#VALUE!</v>
      </c>
      <c r="F8" s="1" t="e">
        <f t="shared" si="0"/>
        <v>#VALUE!</v>
      </c>
      <c r="L8" s="8"/>
    </row>
    <row r="9" spans="1:12" x14ac:dyDescent="0.3">
      <c r="A9" s="12" t="s">
        <v>20</v>
      </c>
      <c r="B9">
        <v>4155521</v>
      </c>
      <c r="C9">
        <v>4399053.6075203018</v>
      </c>
      <c r="D9">
        <v>97743.534184981603</v>
      </c>
      <c r="E9">
        <f t="shared" si="2"/>
        <v>243532.60752030183</v>
      </c>
      <c r="F9" s="1">
        <f t="shared" si="0"/>
        <v>5.5360227277970929E-2</v>
      </c>
      <c r="H9">
        <f t="shared" si="1"/>
        <v>6.2078063590115091</v>
      </c>
      <c r="L9" s="8"/>
    </row>
    <row r="10" spans="1:12" x14ac:dyDescent="0.3">
      <c r="A10" s="12" t="s">
        <v>21</v>
      </c>
      <c r="B10">
        <v>4098390</v>
      </c>
      <c r="C10">
        <v>3962108.8449505502</v>
      </c>
      <c r="D10">
        <v>88577.582730414695</v>
      </c>
      <c r="E10">
        <f t="shared" ref="E10:E26" si="3">B10-C10</f>
        <v>136281.15504944976</v>
      </c>
      <c r="F10" s="1">
        <f t="shared" si="0"/>
        <v>3.4396115902553065E-2</v>
      </c>
      <c r="H10">
        <f t="shared" si="1"/>
        <v>2.3671401023395795</v>
      </c>
      <c r="L10" s="8"/>
    </row>
    <row r="11" spans="1:12" x14ac:dyDescent="0.3">
      <c r="A11" s="12" t="s">
        <v>22</v>
      </c>
      <c r="B11">
        <v>4020766</v>
      </c>
      <c r="C11" t="s">
        <v>5</v>
      </c>
      <c r="E11" t="e">
        <f t="shared" si="3"/>
        <v>#VALUE!</v>
      </c>
      <c r="F11" s="1" t="e">
        <f t="shared" si="0"/>
        <v>#VALUE!</v>
      </c>
      <c r="L11" s="8"/>
    </row>
    <row r="12" spans="1:12" x14ac:dyDescent="0.3">
      <c r="A12" s="12" t="s">
        <v>23</v>
      </c>
      <c r="B12">
        <v>3959142</v>
      </c>
      <c r="C12">
        <v>3803186.150206733</v>
      </c>
      <c r="D12">
        <v>85107.426264098191</v>
      </c>
      <c r="E12">
        <f t="shared" si="3"/>
        <v>155955.84979326697</v>
      </c>
      <c r="F12" s="1">
        <f t="shared" si="0"/>
        <v>4.1006630660134671E-2</v>
      </c>
      <c r="H12">
        <f t="shared" si="1"/>
        <v>3.3579051499289982</v>
      </c>
      <c r="L12" s="8"/>
    </row>
    <row r="13" spans="1:12" x14ac:dyDescent="0.3">
      <c r="A13" s="12" t="s">
        <v>24</v>
      </c>
      <c r="B13">
        <v>3919000</v>
      </c>
      <c r="C13">
        <v>3978452.9106345926</v>
      </c>
      <c r="D13">
        <v>80181.159387054518</v>
      </c>
      <c r="E13">
        <f>C13-B13</f>
        <v>59452.910634592641</v>
      </c>
      <c r="F13" s="1">
        <f t="shared" si="0"/>
        <v>1.4943726109129557E-2</v>
      </c>
      <c r="H13">
        <f t="shared" si="1"/>
        <v>0.54979600409137719</v>
      </c>
      <c r="L13" s="8"/>
    </row>
    <row r="14" spans="1:12" x14ac:dyDescent="0.3">
      <c r="A14" s="12" t="s">
        <v>25</v>
      </c>
      <c r="B14">
        <v>3899605</v>
      </c>
      <c r="C14">
        <v>3853782.5339010749</v>
      </c>
      <c r="D14">
        <v>85960.12087697172</v>
      </c>
      <c r="E14">
        <f t="shared" si="3"/>
        <v>45822.466098925099</v>
      </c>
      <c r="F14" s="1">
        <f t="shared" si="0"/>
        <v>1.1890257349975664E-2</v>
      </c>
      <c r="H14">
        <f t="shared" si="1"/>
        <v>0.28415995944725747</v>
      </c>
      <c r="L14" s="8"/>
    </row>
    <row r="15" spans="1:12" x14ac:dyDescent="0.3">
      <c r="A15" s="12" t="s">
        <v>26</v>
      </c>
      <c r="B15" s="6">
        <v>3887220</v>
      </c>
      <c r="C15" s="6" t="s">
        <v>5</v>
      </c>
      <c r="D15" s="6"/>
      <c r="E15" s="6" t="e">
        <f t="shared" si="3"/>
        <v>#VALUE!</v>
      </c>
      <c r="F15" s="7" t="e">
        <f t="shared" si="0"/>
        <v>#VALUE!</v>
      </c>
      <c r="G15" s="6"/>
      <c r="H15" s="6"/>
      <c r="L15" s="8"/>
    </row>
    <row r="16" spans="1:12" x14ac:dyDescent="0.3">
      <c r="B16" t="s">
        <v>9</v>
      </c>
      <c r="L16" s="8"/>
    </row>
    <row r="17" spans="1:12" x14ac:dyDescent="0.3">
      <c r="B17" s="4" t="s">
        <v>1</v>
      </c>
      <c r="C17" s="4" t="s">
        <v>2</v>
      </c>
      <c r="D17" s="4" t="s">
        <v>6</v>
      </c>
      <c r="E17" s="4" t="s">
        <v>3</v>
      </c>
      <c r="F17" s="4" t="s">
        <v>4</v>
      </c>
      <c r="G17" s="4"/>
      <c r="H17" s="4" t="s">
        <v>10</v>
      </c>
      <c r="L17" s="8"/>
    </row>
    <row r="18" spans="1:12" x14ac:dyDescent="0.3">
      <c r="A18" s="12" t="s">
        <v>15</v>
      </c>
      <c r="B18">
        <v>19868536</v>
      </c>
      <c r="C18">
        <v>330723373.24965101</v>
      </c>
      <c r="D18">
        <v>12979469.138543332</v>
      </c>
      <c r="F18" s="1"/>
    </row>
    <row r="19" spans="1:12" x14ac:dyDescent="0.3">
      <c r="A19" s="12" t="s">
        <v>16</v>
      </c>
      <c r="B19">
        <v>19381471</v>
      </c>
      <c r="C19">
        <v>18665218.291776381</v>
      </c>
      <c r="D19">
        <v>733574.59142366133</v>
      </c>
      <c r="E19">
        <f t="shared" si="3"/>
        <v>716252.70822361857</v>
      </c>
      <c r="F19" s="1">
        <f t="shared" ref="F19:F29" si="4">E19/C19</f>
        <v>3.8373658267859045E-2</v>
      </c>
      <c r="H19">
        <f>(E19)^2/(D19)^2</f>
        <v>0.95333161004469524</v>
      </c>
    </row>
    <row r="20" spans="1:12" x14ac:dyDescent="0.3">
      <c r="A20" s="12" t="s">
        <v>17</v>
      </c>
      <c r="B20">
        <v>18870396</v>
      </c>
      <c r="C20">
        <v>17970320.765633106</v>
      </c>
      <c r="D20">
        <v>706020.23078492412</v>
      </c>
      <c r="E20">
        <f t="shared" si="3"/>
        <v>900075.23436689377</v>
      </c>
      <c r="F20" s="1">
        <f t="shared" si="4"/>
        <v>5.0086765066999821E-2</v>
      </c>
      <c r="H20">
        <f t="shared" ref="H20:H28" si="5">(E20)^2/(D20)^2</f>
        <v>1.6252618186494125</v>
      </c>
    </row>
    <row r="21" spans="1:12" x14ac:dyDescent="0.3">
      <c r="A21" s="12" t="s">
        <v>18</v>
      </c>
      <c r="B21">
        <v>18578340</v>
      </c>
      <c r="C21">
        <v>19627531.859402966</v>
      </c>
      <c r="D21">
        <v>819677.57535776787</v>
      </c>
      <c r="E21">
        <f>C21-B21</f>
        <v>1049191.8594029658</v>
      </c>
      <c r="F21" s="1">
        <f t="shared" si="4"/>
        <v>5.3455109227109936E-2</v>
      </c>
      <c r="H21">
        <f t="shared" si="5"/>
        <v>1.6384142509262305</v>
      </c>
    </row>
    <row r="22" spans="1:12" x14ac:dyDescent="0.3">
      <c r="A22" s="12" t="s">
        <v>19</v>
      </c>
      <c r="B22">
        <v>18329673</v>
      </c>
      <c r="C22">
        <v>19940475.253776647</v>
      </c>
      <c r="D22">
        <v>783741.53464770969</v>
      </c>
      <c r="E22">
        <f>C22-B22</f>
        <v>1610802.2537766472</v>
      </c>
      <c r="F22" s="1">
        <f t="shared" si="4"/>
        <v>8.0780534730312784E-2</v>
      </c>
      <c r="H22">
        <f t="shared" si="5"/>
        <v>4.2241441603064596</v>
      </c>
      <c r="L22" s="8"/>
    </row>
    <row r="23" spans="1:12" x14ac:dyDescent="0.3">
      <c r="A23" s="12" t="s">
        <v>20</v>
      </c>
      <c r="B23">
        <v>18117546</v>
      </c>
      <c r="C23">
        <v>18279906.79483813</v>
      </c>
      <c r="D23">
        <v>688355.85152812244</v>
      </c>
      <c r="E23">
        <f>C23-B23</f>
        <v>162360.79483813047</v>
      </c>
      <c r="F23" s="1">
        <f t="shared" si="4"/>
        <v>8.8819268424266701E-3</v>
      </c>
      <c r="H23">
        <f t="shared" si="5"/>
        <v>5.5633491966761345E-2</v>
      </c>
      <c r="L23" s="8"/>
    </row>
    <row r="24" spans="1:12" x14ac:dyDescent="0.3">
      <c r="A24" s="12" t="s">
        <v>21</v>
      </c>
      <c r="B24">
        <v>17734350</v>
      </c>
      <c r="C24">
        <v>17949535.669001792</v>
      </c>
      <c r="D24">
        <v>704940.99975122721</v>
      </c>
      <c r="E24">
        <f>C24-B24</f>
        <v>215185.66900179163</v>
      </c>
      <c r="F24" s="1">
        <f t="shared" si="4"/>
        <v>1.1988369669829933E-2</v>
      </c>
      <c r="H24">
        <f t="shared" si="5"/>
        <v>9.3179665949363513E-2</v>
      </c>
      <c r="L24" s="8"/>
    </row>
    <row r="25" spans="1:12" x14ac:dyDescent="0.3">
      <c r="A25" s="12" t="s">
        <v>22</v>
      </c>
      <c r="B25">
        <v>17198499</v>
      </c>
      <c r="C25">
        <v>16377400.639122473</v>
      </c>
      <c r="D25">
        <v>643901.53756777826</v>
      </c>
      <c r="E25">
        <f t="shared" si="3"/>
        <v>821098.36087752692</v>
      </c>
      <c r="F25" s="1">
        <f t="shared" si="4"/>
        <v>5.0136061208399592E-2</v>
      </c>
      <c r="H25">
        <f t="shared" si="5"/>
        <v>1.6261157117674545</v>
      </c>
      <c r="L25" s="8"/>
    </row>
    <row r="26" spans="1:12" x14ac:dyDescent="0.3">
      <c r="A26" s="12" t="s">
        <v>23</v>
      </c>
      <c r="B26">
        <v>16749188</v>
      </c>
      <c r="C26">
        <v>15085719.946610691</v>
      </c>
      <c r="D26">
        <v>592593.79048090708</v>
      </c>
      <c r="E26">
        <f t="shared" si="3"/>
        <v>1663468.053389309</v>
      </c>
      <c r="F26" s="1">
        <f t="shared" si="4"/>
        <v>0.11026772731274521</v>
      </c>
      <c r="H26">
        <f t="shared" si="5"/>
        <v>7.8797916907340335</v>
      </c>
      <c r="L26" s="8"/>
    </row>
    <row r="27" spans="1:12" x14ac:dyDescent="0.3">
      <c r="A27" s="12" t="s">
        <v>24</v>
      </c>
      <c r="B27">
        <v>16430794</v>
      </c>
      <c r="C27">
        <v>17501359.845050436</v>
      </c>
      <c r="D27">
        <v>659249.45691674773</v>
      </c>
      <c r="E27">
        <f>C27-B27</f>
        <v>1070565.8450504355</v>
      </c>
      <c r="F27" s="1">
        <f t="shared" si="4"/>
        <v>6.1170437870472251E-2</v>
      </c>
      <c r="H27">
        <f t="shared" si="5"/>
        <v>2.6371036872804106</v>
      </c>
      <c r="L27" s="8"/>
    </row>
    <row r="28" spans="1:12" x14ac:dyDescent="0.3">
      <c r="A28" s="12" t="s">
        <v>25</v>
      </c>
      <c r="B28">
        <v>16260034</v>
      </c>
      <c r="C28">
        <v>16696155.210289914</v>
      </c>
      <c r="D28">
        <v>655853.74267281545</v>
      </c>
      <c r="E28">
        <f t="shared" ref="E28:E29" si="6">C28-B28</f>
        <v>436121.21028991416</v>
      </c>
      <c r="F28" s="1">
        <f t="shared" si="4"/>
        <v>2.612105630289845E-2</v>
      </c>
      <c r="H28">
        <f t="shared" si="5"/>
        <v>0.44218134344543492</v>
      </c>
      <c r="L28" s="8"/>
    </row>
    <row r="29" spans="1:12" x14ac:dyDescent="0.3">
      <c r="A29" s="12" t="s">
        <v>26</v>
      </c>
      <c r="B29">
        <v>16137621</v>
      </c>
      <c r="C29">
        <v>16758119.310644148</v>
      </c>
      <c r="D29">
        <v>658637.53063473187</v>
      </c>
      <c r="E29">
        <f t="shared" si="6"/>
        <v>620498.31064414792</v>
      </c>
      <c r="F29" s="1">
        <f t="shared" si="4"/>
        <v>3.7026727113109281E-2</v>
      </c>
      <c r="H29">
        <f>(E29)^2/(D29)^2</f>
        <v>0.88754066101677698</v>
      </c>
      <c r="L29" s="8"/>
    </row>
    <row r="30" spans="1:12" x14ac:dyDescent="0.3">
      <c r="L30" s="8"/>
    </row>
    <row r="31" spans="1:12" x14ac:dyDescent="0.3">
      <c r="G31" s="2" t="s">
        <v>8</v>
      </c>
      <c r="H31" s="2">
        <f>1/16*SUM(H4:H29)</f>
        <v>2.7078958320810549</v>
      </c>
      <c r="L31" s="8"/>
    </row>
    <row r="32" spans="1:12" x14ac:dyDescent="0.3">
      <c r="L32" s="8"/>
    </row>
    <row r="33" spans="1:12" x14ac:dyDescent="0.3">
      <c r="L33" s="8"/>
    </row>
    <row r="34" spans="1:12" x14ac:dyDescent="0.3">
      <c r="B34" s="3" t="s">
        <v>11</v>
      </c>
    </row>
    <row r="36" spans="1:12" x14ac:dyDescent="0.3">
      <c r="A36" s="15"/>
      <c r="B36" s="16" t="s">
        <v>13</v>
      </c>
      <c r="C36" s="15"/>
      <c r="D36" s="15"/>
      <c r="E36" s="15"/>
      <c r="F36" s="15"/>
      <c r="G36" s="15"/>
      <c r="H36" s="15"/>
      <c r="I36" s="15"/>
    </row>
    <row r="38" spans="1:12" x14ac:dyDescent="0.3">
      <c r="B38" s="4" t="s">
        <v>0</v>
      </c>
      <c r="C38" s="4"/>
      <c r="D38" s="4"/>
      <c r="E38" s="4"/>
      <c r="F38" s="4"/>
      <c r="G38" s="4"/>
      <c r="H38" s="5" t="s">
        <v>7</v>
      </c>
    </row>
    <row r="39" spans="1:12" x14ac:dyDescent="0.3">
      <c r="A39" s="4" t="s">
        <v>14</v>
      </c>
      <c r="B39" s="4" t="s">
        <v>1</v>
      </c>
      <c r="C39" s="4" t="s">
        <v>2</v>
      </c>
      <c r="D39" s="4" t="s">
        <v>6</v>
      </c>
      <c r="E39" s="4" t="s">
        <v>3</v>
      </c>
      <c r="F39" s="4" t="s">
        <v>4</v>
      </c>
      <c r="G39" s="4"/>
      <c r="H39" s="4" t="s">
        <v>10</v>
      </c>
    </row>
    <row r="40" spans="1:12" x14ac:dyDescent="0.3">
      <c r="A40" t="s">
        <v>27</v>
      </c>
      <c r="B40">
        <v>4336899</v>
      </c>
      <c r="C40">
        <v>4356271.2737374315</v>
      </c>
      <c r="D40">
        <v>96873.40426360452</v>
      </c>
      <c r="E40">
        <f>C40-B40</f>
        <v>19372.273737431504</v>
      </c>
      <c r="F40" s="1">
        <f>E40/C40</f>
        <v>4.446985166929515E-3</v>
      </c>
      <c r="H40">
        <f>(E40)^2/(D40)^2</f>
        <v>3.9990061397026815E-2</v>
      </c>
    </row>
    <row r="41" spans="1:12" x14ac:dyDescent="0.3">
      <c r="A41" s="12" t="s">
        <v>21</v>
      </c>
      <c r="B41">
        <v>4019386</v>
      </c>
      <c r="C41">
        <v>3962108.8449505502</v>
      </c>
      <c r="D41">
        <v>88577.582730414695</v>
      </c>
      <c r="E41">
        <f>B41-C41</f>
        <v>57277.155049449764</v>
      </c>
      <c r="F41" s="1">
        <f t="shared" ref="F41:F45" si="7">E41/C41</f>
        <v>1.4456229571392459E-2</v>
      </c>
      <c r="H41">
        <f t="shared" ref="H41:H45" si="8">(E41)^2/(D41)^2</f>
        <v>0.41813375481444348</v>
      </c>
    </row>
    <row r="42" spans="1:12" x14ac:dyDescent="0.3">
      <c r="A42" s="12" t="s">
        <v>22</v>
      </c>
      <c r="B42">
        <v>3878341</v>
      </c>
      <c r="C42" t="s">
        <v>5</v>
      </c>
      <c r="F42" s="1"/>
    </row>
    <row r="43" spans="1:12" x14ac:dyDescent="0.3">
      <c r="A43" s="12" t="s">
        <v>23</v>
      </c>
      <c r="B43">
        <v>3766831</v>
      </c>
      <c r="C43">
        <v>3803186.150206733</v>
      </c>
      <c r="D43">
        <v>85107.426264098191</v>
      </c>
      <c r="E43">
        <f t="shared" ref="E43:E45" si="9">C43-B43</f>
        <v>36355.150206733029</v>
      </c>
      <c r="F43" s="1">
        <f t="shared" si="7"/>
        <v>9.5591298376906542E-3</v>
      </c>
      <c r="H43">
        <f t="shared" si="8"/>
        <v>0.1824723109449147</v>
      </c>
    </row>
    <row r="44" spans="1:12" x14ac:dyDescent="0.3">
      <c r="A44" s="12" t="s">
        <v>24</v>
      </c>
      <c r="B44" s="9">
        <v>3694516</v>
      </c>
      <c r="C44" s="9">
        <v>3978452.9106345926</v>
      </c>
      <c r="D44" s="9">
        <v>80181.159387054518</v>
      </c>
      <c r="E44" s="9">
        <f t="shared" si="9"/>
        <v>283936.91063459264</v>
      </c>
      <c r="F44" s="10">
        <f t="shared" si="7"/>
        <v>7.136867446026969E-2</v>
      </c>
      <c r="G44" s="9"/>
      <c r="H44" s="9">
        <f t="shared" si="8"/>
        <v>12.540043471603845</v>
      </c>
    </row>
    <row r="45" spans="1:12" x14ac:dyDescent="0.3">
      <c r="A45" s="12" t="s">
        <v>25</v>
      </c>
      <c r="B45" s="9">
        <v>3659700</v>
      </c>
      <c r="C45" s="9">
        <v>3853782.5339010749</v>
      </c>
      <c r="D45" s="9">
        <v>85960.12087697172</v>
      </c>
      <c r="E45" s="9">
        <f t="shared" si="9"/>
        <v>194082.5339010749</v>
      </c>
      <c r="F45" s="10">
        <f t="shared" si="7"/>
        <v>5.0361568716906981E-2</v>
      </c>
      <c r="G45" s="9"/>
      <c r="H45" s="9">
        <f t="shared" si="8"/>
        <v>5.0977539776988632</v>
      </c>
    </row>
    <row r="46" spans="1:12" x14ac:dyDescent="0.3">
      <c r="A46" s="13" t="s">
        <v>26</v>
      </c>
      <c r="B46" s="11">
        <v>3637506</v>
      </c>
      <c r="C46" s="11" t="s">
        <v>5</v>
      </c>
      <c r="D46" s="11"/>
      <c r="E46" s="11"/>
      <c r="F46" s="11"/>
      <c r="G46" s="11"/>
      <c r="H46" s="11"/>
    </row>
    <row r="48" spans="1:12" x14ac:dyDescent="0.3">
      <c r="B48" s="4" t="s">
        <v>9</v>
      </c>
      <c r="C48" s="4"/>
      <c r="D48" s="4"/>
      <c r="E48" s="4"/>
      <c r="F48" s="4"/>
      <c r="G48" s="4"/>
      <c r="H48" s="5" t="s">
        <v>7</v>
      </c>
    </row>
    <row r="49" spans="1:8" x14ac:dyDescent="0.3">
      <c r="A49" s="4" t="s">
        <v>14</v>
      </c>
      <c r="B49" s="4" t="s">
        <v>1</v>
      </c>
      <c r="C49" s="4" t="s">
        <v>2</v>
      </c>
      <c r="D49" s="4" t="s">
        <v>6</v>
      </c>
      <c r="E49" s="4" t="s">
        <v>3</v>
      </c>
      <c r="F49" s="4" t="s">
        <v>4</v>
      </c>
      <c r="G49" s="4"/>
      <c r="H49" s="4" t="s">
        <v>10</v>
      </c>
    </row>
    <row r="50" spans="1:8" x14ac:dyDescent="0.3">
      <c r="A50" t="s">
        <v>27</v>
      </c>
      <c r="B50">
        <v>19351042</v>
      </c>
      <c r="C50">
        <v>18896690.593085445</v>
      </c>
      <c r="D50">
        <v>746273.95674843714</v>
      </c>
      <c r="E50">
        <f>B50-C50</f>
        <v>454351.40691455454</v>
      </c>
      <c r="F50" s="1">
        <f>E50/C50</f>
        <v>2.4043967099763378E-2</v>
      </c>
      <c r="H50">
        <f>(E50)^2/(D50)^2</f>
        <v>0.37066978180909138</v>
      </c>
    </row>
    <row r="51" spans="1:8" x14ac:dyDescent="0.3">
      <c r="A51" s="12" t="s">
        <v>21</v>
      </c>
      <c r="B51">
        <v>17176611</v>
      </c>
      <c r="C51">
        <v>17949535.669001792</v>
      </c>
      <c r="D51">
        <v>704940.99975122721</v>
      </c>
      <c r="E51">
        <f>C51-B51</f>
        <v>772924.66900179163</v>
      </c>
      <c r="F51" s="1">
        <f t="shared" ref="F51:F56" si="10">E51/C51</f>
        <v>4.3060984041866049E-2</v>
      </c>
      <c r="H51">
        <f t="shared" ref="H51:H56" si="11">(E51)^2/(D51)^2</f>
        <v>1.2021780582084645</v>
      </c>
    </row>
    <row r="52" spans="1:8" x14ac:dyDescent="0.3">
      <c r="A52" s="12" t="s">
        <v>22</v>
      </c>
      <c r="B52">
        <v>16210164</v>
      </c>
      <c r="C52">
        <v>16377400.639122473</v>
      </c>
      <c r="D52">
        <v>643901.53756777826</v>
      </c>
      <c r="E52">
        <f t="shared" ref="E52:E56" si="12">C52-B52</f>
        <v>167236.63912247308</v>
      </c>
      <c r="F52" s="1">
        <f t="shared" si="10"/>
        <v>1.0211427491306329E-2</v>
      </c>
      <c r="H52">
        <f t="shared" si="11"/>
        <v>6.7456520824921443E-2</v>
      </c>
    </row>
    <row r="53" spans="1:8" x14ac:dyDescent="0.3">
      <c r="A53" s="12" t="s">
        <v>23</v>
      </c>
      <c r="B53">
        <v>15445553</v>
      </c>
      <c r="C53">
        <v>15085719.946610691</v>
      </c>
      <c r="D53">
        <v>592593.79048090708</v>
      </c>
      <c r="E53">
        <f>B53-C53</f>
        <v>359833.05338930897</v>
      </c>
      <c r="F53" s="1">
        <f t="shared" si="10"/>
        <v>2.3852560876297633E-2</v>
      </c>
      <c r="H53">
        <f t="shared" si="11"/>
        <v>0.36871254598525516</v>
      </c>
    </row>
    <row r="54" spans="1:8" x14ac:dyDescent="0.3">
      <c r="A54" s="12" t="s">
        <v>24</v>
      </c>
      <c r="B54" s="9">
        <v>14949015</v>
      </c>
      <c r="C54" s="9">
        <v>17501359.845050436</v>
      </c>
      <c r="D54" s="9">
        <v>659249.45691674773</v>
      </c>
      <c r="E54" s="9">
        <f t="shared" si="12"/>
        <v>2552344.8450504355</v>
      </c>
      <c r="F54" s="10">
        <f t="shared" si="10"/>
        <v>0.14583694453732776</v>
      </c>
      <c r="G54" s="9"/>
      <c r="H54" s="9">
        <f t="shared" si="11"/>
        <v>14.989223694174948</v>
      </c>
    </row>
    <row r="55" spans="1:8" x14ac:dyDescent="0.3">
      <c r="A55" s="12" t="s">
        <v>25</v>
      </c>
      <c r="B55" s="9">
        <v>14709418</v>
      </c>
      <c r="C55" s="9">
        <v>16696155.210289914</v>
      </c>
      <c r="D55" s="9">
        <v>655853.74267281545</v>
      </c>
      <c r="E55" s="9">
        <f t="shared" si="12"/>
        <v>1986737.2102899142</v>
      </c>
      <c r="F55" s="10">
        <f t="shared" si="10"/>
        <v>0.11899369557043164</v>
      </c>
      <c r="G55" s="9"/>
      <c r="H55" s="9">
        <f t="shared" si="11"/>
        <v>9.1762840665422338</v>
      </c>
    </row>
    <row r="56" spans="1:8" x14ac:dyDescent="0.3">
      <c r="A56" s="13" t="s">
        <v>26</v>
      </c>
      <c r="B56" s="11">
        <v>14556149</v>
      </c>
      <c r="C56" s="11">
        <v>16758119.310644148</v>
      </c>
      <c r="D56" s="11">
        <v>658637.53063473187</v>
      </c>
      <c r="E56" s="11">
        <f t="shared" si="12"/>
        <v>2201970.3106441479</v>
      </c>
      <c r="F56" s="14">
        <f t="shared" si="10"/>
        <v>0.13139722124102174</v>
      </c>
      <c r="G56" s="11"/>
      <c r="H56" s="11">
        <f t="shared" si="11"/>
        <v>11.177121445256672</v>
      </c>
    </row>
    <row r="58" spans="1:8" x14ac:dyDescent="0.3">
      <c r="B58" s="4" t="s">
        <v>0</v>
      </c>
      <c r="C58" s="4"/>
      <c r="D58" s="4"/>
      <c r="E58" s="4"/>
      <c r="F58" s="4"/>
      <c r="G58" s="4"/>
      <c r="H58" s="5" t="s">
        <v>7</v>
      </c>
    </row>
    <row r="59" spans="1:8" x14ac:dyDescent="0.3">
      <c r="A59" s="4" t="s">
        <v>14</v>
      </c>
      <c r="B59" s="4" t="s">
        <v>1</v>
      </c>
      <c r="C59" s="4" t="s">
        <v>2</v>
      </c>
      <c r="D59" s="4" t="s">
        <v>6</v>
      </c>
      <c r="E59" s="4" t="s">
        <v>3</v>
      </c>
      <c r="F59" s="4" t="s">
        <v>4</v>
      </c>
      <c r="G59" s="4"/>
      <c r="H59" s="4" t="s">
        <v>10</v>
      </c>
    </row>
    <row r="60" spans="1:8" x14ac:dyDescent="0.3">
      <c r="A60" t="s">
        <v>27</v>
      </c>
      <c r="B60">
        <v>4336899</v>
      </c>
      <c r="C60">
        <v>4356271.2737374315</v>
      </c>
      <c r="D60">
        <v>96873.40426360452</v>
      </c>
      <c r="E60">
        <f>C60-B60</f>
        <v>19372.273737431504</v>
      </c>
      <c r="F60" s="1">
        <f>E60/C60</f>
        <v>4.446985166929515E-3</v>
      </c>
      <c r="H60">
        <f>(E60)^2/(D60)^2</f>
        <v>3.9990061397026815E-2</v>
      </c>
    </row>
    <row r="61" spans="1:8" x14ac:dyDescent="0.3">
      <c r="A61" s="12" t="s">
        <v>21</v>
      </c>
      <c r="B61">
        <v>4019386</v>
      </c>
      <c r="C61">
        <v>3962108.8449505502</v>
      </c>
      <c r="D61">
        <v>88577.582730414695</v>
      </c>
      <c r="E61">
        <f>B61-C61</f>
        <v>57277.155049449764</v>
      </c>
      <c r="F61" s="1">
        <f t="shared" ref="F61" si="13">E61/C61</f>
        <v>1.4456229571392459E-2</v>
      </c>
      <c r="H61">
        <f t="shared" ref="H61" si="14">(E61)^2/(D61)^2</f>
        <v>0.41813375481444348</v>
      </c>
    </row>
    <row r="62" spans="1:8" x14ac:dyDescent="0.3">
      <c r="A62" s="12" t="s">
        <v>22</v>
      </c>
      <c r="B62">
        <v>3878341</v>
      </c>
      <c r="C62" t="s">
        <v>5</v>
      </c>
      <c r="F62" s="1"/>
    </row>
    <row r="63" spans="1:8" x14ac:dyDescent="0.3">
      <c r="A63" s="12" t="s">
        <v>23</v>
      </c>
      <c r="B63">
        <v>3766831</v>
      </c>
      <c r="C63">
        <v>3803186.150206733</v>
      </c>
      <c r="D63">
        <v>85107.426264098191</v>
      </c>
      <c r="E63">
        <f t="shared" ref="E63" si="15">C63-B63</f>
        <v>36355.150206733029</v>
      </c>
      <c r="F63" s="1">
        <f t="shared" ref="F63" si="16">E63/C63</f>
        <v>9.5591298376906542E-3</v>
      </c>
      <c r="H63">
        <f t="shared" ref="H63" si="17">(E63)^2/(D63)^2</f>
        <v>0.1824723109449147</v>
      </c>
    </row>
    <row r="65" spans="1:8" x14ac:dyDescent="0.3">
      <c r="B65" s="4" t="s">
        <v>9</v>
      </c>
      <c r="C65" s="4"/>
      <c r="D65" s="4"/>
      <c r="E65" s="4"/>
      <c r="F65" s="4"/>
      <c r="G65" s="4"/>
      <c r="H65" s="5" t="s">
        <v>7</v>
      </c>
    </row>
    <row r="66" spans="1:8" x14ac:dyDescent="0.3">
      <c r="A66" s="4" t="s">
        <v>14</v>
      </c>
      <c r="B66" s="4" t="s">
        <v>1</v>
      </c>
      <c r="C66" s="4" t="s">
        <v>2</v>
      </c>
      <c r="D66" s="4" t="s">
        <v>6</v>
      </c>
      <c r="E66" s="4" t="s">
        <v>3</v>
      </c>
      <c r="F66" s="4" t="s">
        <v>4</v>
      </c>
      <c r="G66" s="4"/>
      <c r="H66" s="4" t="s">
        <v>10</v>
      </c>
    </row>
    <row r="67" spans="1:8" x14ac:dyDescent="0.3">
      <c r="A67" t="s">
        <v>27</v>
      </c>
      <c r="B67">
        <v>19351042</v>
      </c>
      <c r="C67">
        <v>18896690.593085445</v>
      </c>
      <c r="D67">
        <v>746273.95674843714</v>
      </c>
      <c r="E67">
        <f>B67-C67</f>
        <v>454351.40691455454</v>
      </c>
      <c r="F67" s="1">
        <f>E67/C67</f>
        <v>2.4043967099763378E-2</v>
      </c>
      <c r="H67">
        <f>(E67)^2/(D67)^2</f>
        <v>0.37066978180909138</v>
      </c>
    </row>
    <row r="68" spans="1:8" x14ac:dyDescent="0.3">
      <c r="A68" s="12" t="s">
        <v>21</v>
      </c>
      <c r="B68">
        <v>17176611</v>
      </c>
      <c r="C68">
        <v>17949535.669001792</v>
      </c>
      <c r="D68">
        <v>704940.99975122721</v>
      </c>
      <c r="E68">
        <f>C68-B68</f>
        <v>772924.66900179163</v>
      </c>
      <c r="F68" s="1">
        <f t="shared" ref="F68:F70" si="18">E68/C68</f>
        <v>4.3060984041866049E-2</v>
      </c>
      <c r="H68">
        <f t="shared" ref="H68:H70" si="19">(E68)^2/(D68)^2</f>
        <v>1.2021780582084645</v>
      </c>
    </row>
    <row r="69" spans="1:8" x14ac:dyDescent="0.3">
      <c r="A69" s="12" t="s">
        <v>22</v>
      </c>
      <c r="B69">
        <v>16210164</v>
      </c>
      <c r="C69">
        <v>16377400.639122473</v>
      </c>
      <c r="D69">
        <v>643901.53756777826</v>
      </c>
      <c r="E69">
        <f t="shared" ref="E69" si="20">C69-B69</f>
        <v>167236.63912247308</v>
      </c>
      <c r="F69" s="1">
        <f t="shared" si="18"/>
        <v>1.0211427491306329E-2</v>
      </c>
      <c r="H69">
        <f t="shared" si="19"/>
        <v>6.7456520824921443E-2</v>
      </c>
    </row>
    <row r="70" spans="1:8" x14ac:dyDescent="0.3">
      <c r="A70" s="12" t="s">
        <v>23</v>
      </c>
      <c r="B70">
        <v>15445553</v>
      </c>
      <c r="C70">
        <v>15085719.946610691</v>
      </c>
      <c r="D70">
        <v>592593.79048090708</v>
      </c>
      <c r="E70">
        <f>B70-C70</f>
        <v>359833.05338930897</v>
      </c>
      <c r="F70" s="1">
        <f t="shared" si="18"/>
        <v>2.3852560876297633E-2</v>
      </c>
      <c r="H70">
        <f t="shared" si="19"/>
        <v>0.36871254598525516</v>
      </c>
    </row>
    <row r="72" spans="1:8" x14ac:dyDescent="0.3">
      <c r="G72" s="2" t="s">
        <v>8</v>
      </c>
      <c r="H72" s="2">
        <f>1/3*SUM(H60:H70)</f>
        <v>0.88320434466137243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jthan</dc:creator>
  <cp:lastModifiedBy>jthan</cp:lastModifiedBy>
  <dcterms:created xsi:type="dcterms:W3CDTF">2023-06-28T09:08:02Z</dcterms:created>
  <dcterms:modified xsi:type="dcterms:W3CDTF">2023-07-23T09:19:20Z</dcterms:modified>
</cp:coreProperties>
</file>